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oooow\Desktop\"/>
    </mc:Choice>
  </mc:AlternateContent>
  <bookViews>
    <workbookView xWindow="0" yWindow="0" windowWidth="14370" windowHeight="7680"/>
  </bookViews>
  <sheets>
    <sheet name="Distributies" sheetId="1" r:id="rId1"/>
  </sheets>
  <calcPr calcId="152511"/>
</workbook>
</file>

<file path=xl/calcChain.xml><?xml version="1.0" encoding="utf-8"?>
<calcChain xmlns="http://schemas.openxmlformats.org/spreadsheetml/2006/main">
  <c r="K44" i="1" l="1"/>
  <c r="J43" i="1"/>
  <c r="D44" i="1"/>
  <c r="C43" i="1"/>
  <c r="K38" i="1"/>
  <c r="D38" i="1"/>
  <c r="D18" i="1"/>
  <c r="C17" i="1"/>
  <c r="D25" i="1"/>
  <c r="C24" i="1"/>
  <c r="J18" i="1" l="1"/>
  <c r="K31" i="1" l="1"/>
  <c r="I17" i="1"/>
  <c r="H10" i="1"/>
  <c r="I11" i="1"/>
  <c r="D11" i="1"/>
  <c r="C10" i="1"/>
  <c r="J30" i="1"/>
  <c r="J25" i="1"/>
  <c r="I24" i="1"/>
</calcChain>
</file>

<file path=xl/sharedStrings.xml><?xml version="1.0" encoding="utf-8"?>
<sst xmlns="http://schemas.openxmlformats.org/spreadsheetml/2006/main" count="53" uniqueCount="34">
  <si>
    <t>degrees of freedom</t>
  </si>
  <si>
    <t>alpha</t>
  </si>
  <si>
    <t>W (Chisquare)</t>
  </si>
  <si>
    <t>D of Freedom (1)</t>
  </si>
  <si>
    <t>D of Freedom (2)</t>
  </si>
  <si>
    <t>W (F-Dis)</t>
  </si>
  <si>
    <t>Z</t>
  </si>
  <si>
    <t>D of Freedom</t>
  </si>
  <si>
    <t>T</t>
  </si>
  <si>
    <t># Successes</t>
  </si>
  <si>
    <t>Trials</t>
  </si>
  <si>
    <t>Prob of Succes</t>
  </si>
  <si>
    <t>Binaire-Dist (Cumulative)</t>
  </si>
  <si>
    <t>Mean</t>
  </si>
  <si>
    <t>StandD</t>
  </si>
  <si>
    <t>X</t>
  </si>
  <si>
    <t>(Standard Normal Distribution)</t>
  </si>
  <si>
    <t>Created by http://www.BijlesinTilburg.nl</t>
  </si>
  <si>
    <t>Left Tailed</t>
  </si>
  <si>
    <t>Right Tailed</t>
  </si>
  <si>
    <t xml:space="preserve">Z-Distrubitie </t>
  </si>
  <si>
    <t xml:space="preserve">T-Distributie </t>
  </si>
  <si>
    <t>ChiSquare (W)</t>
  </si>
  <si>
    <t xml:space="preserve">F-Distribution </t>
  </si>
  <si>
    <t xml:space="preserve">alpha </t>
  </si>
  <si>
    <t xml:space="preserve">Including the succes </t>
  </si>
  <si>
    <t>alpha p(x=&lt;X)</t>
  </si>
  <si>
    <t xml:space="preserve">Normal Distribution </t>
  </si>
  <si>
    <t>(Not the Z Distribution!!)</t>
  </si>
  <si>
    <t>&gt;=====================&gt;</t>
  </si>
  <si>
    <t>Distribution</t>
  </si>
  <si>
    <t>Name</t>
  </si>
  <si>
    <t>Fill the values in the cells with the black border</t>
  </si>
  <si>
    <t>The answers appear in the pink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</si>
</sst>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0" xfId="0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3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3</xdr:row>
      <xdr:rowOff>76200</xdr:rowOff>
    </xdr:from>
    <xdr:to>
      <xdr:col>3</xdr:col>
      <xdr:colOff>647700</xdr:colOff>
      <xdr:row>6</xdr:row>
      <xdr:rowOff>47625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71437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619125</xdr:colOff>
      <xdr:row>3</xdr:row>
      <xdr:rowOff>123825</xdr:rowOff>
    </xdr:from>
    <xdr:to>
      <xdr:col>8</xdr:col>
      <xdr:colOff>647700</xdr:colOff>
      <xdr:row>6</xdr:row>
      <xdr:rowOff>76200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762000"/>
          <a:ext cx="14192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pane ySplit="7" topLeftCell="A8" activePane="bottomLeft" state="frozen"/>
      <selection pane="bottomLeft" activeCell="H10" sqref="H10"/>
    </sheetView>
  </sheetViews>
  <sheetFormatPr defaultRowHeight="15" x14ac:dyDescent="0.25"/>
  <cols>
    <col min="1" max="1" width="19.140625" customWidth="1"/>
    <col min="2" max="2" width="20.28515625" customWidth="1"/>
    <col min="3" max="3" width="17.7109375" customWidth="1"/>
    <col min="4" max="4" width="16.5703125" customWidth="1"/>
    <col min="6" max="6" width="25.140625" style="10" customWidth="1"/>
    <col min="8" max="8" width="20.85546875" customWidth="1"/>
    <col min="9" max="9" width="18.5703125" customWidth="1"/>
    <col min="10" max="10" width="15.42578125" customWidth="1"/>
  </cols>
  <sheetData>
    <row r="1" spans="1:10" x14ac:dyDescent="0.25">
      <c r="I1" t="s">
        <v>17</v>
      </c>
    </row>
    <row r="2" spans="1:10" ht="15.75" thickBot="1" x14ac:dyDescent="0.3">
      <c r="C2" s="2"/>
    </row>
    <row r="3" spans="1:10" ht="19.5" thickBot="1" x14ac:dyDescent="0.35">
      <c r="B3" s="16" t="s">
        <v>32</v>
      </c>
      <c r="C3" s="17"/>
      <c r="D3" s="18"/>
      <c r="F3" s="20" t="s">
        <v>29</v>
      </c>
      <c r="H3" s="19" t="s">
        <v>33</v>
      </c>
      <c r="I3" s="19"/>
      <c r="J3" s="19"/>
    </row>
    <row r="6" spans="1:10" ht="23.25" x14ac:dyDescent="0.35">
      <c r="F6" s="11" t="s">
        <v>31</v>
      </c>
    </row>
    <row r="7" spans="1:10" s="22" customFormat="1" ht="23.25" x14ac:dyDescent="0.35">
      <c r="A7" s="21"/>
      <c r="C7" s="23" t="s">
        <v>18</v>
      </c>
      <c r="D7" s="23"/>
      <c r="F7" s="24" t="s">
        <v>30</v>
      </c>
      <c r="H7" s="23" t="s">
        <v>19</v>
      </c>
      <c r="I7" s="23"/>
    </row>
    <row r="8" spans="1:10" x14ac:dyDescent="0.25">
      <c r="A8" s="5"/>
    </row>
    <row r="9" spans="1:10" ht="15.75" thickBot="1" x14ac:dyDescent="0.3">
      <c r="C9" s="5" t="s">
        <v>6</v>
      </c>
      <c r="D9" s="5" t="s">
        <v>1</v>
      </c>
      <c r="F9" s="12" t="s">
        <v>20</v>
      </c>
      <c r="H9" s="5" t="s">
        <v>6</v>
      </c>
      <c r="I9" s="5" t="s">
        <v>1</v>
      </c>
    </row>
    <row r="10" spans="1:10" ht="15.75" thickBot="1" x14ac:dyDescent="0.3">
      <c r="C10" s="3">
        <f>_xlfn.NORM.S.INV(D10)</f>
        <v>-2.3263478740408408</v>
      </c>
      <c r="D10" s="4">
        <v>0.01</v>
      </c>
      <c r="F10" s="13" t="s">
        <v>16</v>
      </c>
      <c r="H10" s="3">
        <f>_xlfn.NORM.S.INV(1-I10)</f>
        <v>1.9599639845400536</v>
      </c>
      <c r="I10" s="4">
        <v>2.5000000000000001E-2</v>
      </c>
    </row>
    <row r="11" spans="1:10" ht="15.75" thickBot="1" x14ac:dyDescent="0.3">
      <c r="A11" s="5"/>
      <c r="C11" s="4">
        <v>1</v>
      </c>
      <c r="D11" s="3">
        <f>_xlfn.NORM.S.DIST(C11,TRUE)</f>
        <v>0.84134474606854304</v>
      </c>
      <c r="H11" s="4">
        <v>2</v>
      </c>
      <c r="I11" s="3">
        <f>1-_xlfn.NORM.S.DIST(H11,TRUE)</f>
        <v>2.2750131948179209E-2</v>
      </c>
    </row>
    <row r="12" spans="1:10" x14ac:dyDescent="0.25">
      <c r="A12" s="5"/>
    </row>
    <row r="13" spans="1:10" x14ac:dyDescent="0.25">
      <c r="A13" s="5"/>
    </row>
    <row r="14" spans="1:10" x14ac:dyDescent="0.25">
      <c r="A14" s="5"/>
      <c r="B14" s="5"/>
      <c r="C14" s="5"/>
    </row>
    <row r="15" spans="1:10" x14ac:dyDescent="0.25">
      <c r="A15" s="5"/>
      <c r="B15" s="5"/>
      <c r="C15" s="5"/>
      <c r="D15" s="5"/>
    </row>
    <row r="16" spans="1:10" ht="15.75" thickBot="1" x14ac:dyDescent="0.3">
      <c r="B16" s="5" t="s">
        <v>7</v>
      </c>
      <c r="C16" s="5" t="s">
        <v>8</v>
      </c>
      <c r="D16" s="5" t="s">
        <v>1</v>
      </c>
      <c r="F16" s="12" t="s">
        <v>21</v>
      </c>
      <c r="H16" s="5" t="s">
        <v>7</v>
      </c>
      <c r="I16" s="5" t="s">
        <v>8</v>
      </c>
      <c r="J16" s="5" t="s">
        <v>1</v>
      </c>
    </row>
    <row r="17" spans="1:11" ht="15.75" thickBot="1" x14ac:dyDescent="0.3">
      <c r="B17" s="8">
        <v>130</v>
      </c>
      <c r="C17" s="3">
        <f>_xlfn.T.INV(D17,B17)</f>
        <v>-1.9783804054470222</v>
      </c>
      <c r="D17" s="4">
        <v>2.5000000000000001E-2</v>
      </c>
      <c r="H17" s="8">
        <v>130</v>
      </c>
      <c r="I17" s="3">
        <f>_xlfn.T.INV(1-J17,H17)</f>
        <v>1.9783804054470222</v>
      </c>
      <c r="J17" s="4">
        <v>2.5000000000000001E-2</v>
      </c>
    </row>
    <row r="18" spans="1:11" ht="15.75" thickBot="1" x14ac:dyDescent="0.3">
      <c r="B18" s="4">
        <v>81</v>
      </c>
      <c r="C18" s="4">
        <v>2.964</v>
      </c>
      <c r="D18" s="3">
        <f>_xlfn.T.DIST(C18,B18,TRUE)</f>
        <v>0.99800663905306852</v>
      </c>
      <c r="H18" s="4">
        <v>81</v>
      </c>
      <c r="I18" s="4">
        <v>2.964</v>
      </c>
      <c r="J18" s="3">
        <f>_xlfn.T.DIST.RT(I18,H18)</f>
        <v>1.9933609469315224E-3</v>
      </c>
    </row>
    <row r="20" spans="1:11" x14ac:dyDescent="0.25">
      <c r="A20" s="5"/>
      <c r="B20" s="5"/>
      <c r="C20" s="5"/>
    </row>
    <row r="23" spans="1:11" ht="15.75" thickBot="1" x14ac:dyDescent="0.3">
      <c r="B23" s="5" t="s">
        <v>0</v>
      </c>
      <c r="C23" s="5" t="s">
        <v>2</v>
      </c>
      <c r="D23" s="5" t="s">
        <v>1</v>
      </c>
      <c r="F23" s="14" t="s">
        <v>22</v>
      </c>
      <c r="H23" s="5" t="s">
        <v>0</v>
      </c>
      <c r="I23" s="5" t="s">
        <v>2</v>
      </c>
      <c r="J23" s="5" t="s">
        <v>1</v>
      </c>
    </row>
    <row r="24" spans="1:11" ht="15.75" thickBot="1" x14ac:dyDescent="0.3">
      <c r="A24" s="9"/>
      <c r="B24" s="4">
        <v>58</v>
      </c>
      <c r="C24" s="3">
        <f>_xlfn.CHISQ.INV(D24,B24)</f>
        <v>85.950176245103449</v>
      </c>
      <c r="D24" s="4">
        <v>0.99</v>
      </c>
      <c r="H24" s="4">
        <v>9</v>
      </c>
      <c r="I24" s="3">
        <f>_xlfn.CHISQ.INV.RT(J24,H24)</f>
        <v>21.665994333461931</v>
      </c>
      <c r="J24" s="4">
        <v>0.01</v>
      </c>
    </row>
    <row r="25" spans="1:11" ht="15.75" thickBot="1" x14ac:dyDescent="0.3">
      <c r="B25" s="4">
        <v>58</v>
      </c>
      <c r="C25" s="4">
        <v>86</v>
      </c>
      <c r="D25" s="3">
        <f>_xlfn.CHISQ.DIST(C25,B25,TRUE)</f>
        <v>0.99009475614988285</v>
      </c>
      <c r="E25" s="5"/>
      <c r="F25" s="13"/>
      <c r="G25" s="5"/>
      <c r="H25" s="4">
        <v>58</v>
      </c>
      <c r="I25" s="4">
        <v>1.0679000000000001</v>
      </c>
      <c r="J25" s="3">
        <f>_xlfn.CHISQ.DIST.RT(I25,H25)</f>
        <v>1</v>
      </c>
    </row>
    <row r="26" spans="1:11" x14ac:dyDescent="0.25">
      <c r="A26" s="5"/>
      <c r="E26" s="5"/>
      <c r="F26" s="13"/>
      <c r="G26" s="5"/>
      <c r="H26" s="5"/>
      <c r="I26" s="5"/>
    </row>
    <row r="27" spans="1:11" x14ac:dyDescent="0.25">
      <c r="D27" s="5"/>
    </row>
    <row r="29" spans="1:11" ht="15.75" thickBot="1" x14ac:dyDescent="0.3">
      <c r="F29" s="12" t="s">
        <v>23</v>
      </c>
      <c r="H29" s="5" t="s">
        <v>3</v>
      </c>
      <c r="I29" s="5" t="s">
        <v>4</v>
      </c>
      <c r="J29" s="5" t="s">
        <v>5</v>
      </c>
      <c r="K29" s="5" t="s">
        <v>1</v>
      </c>
    </row>
    <row r="30" spans="1:11" ht="15.75" thickBot="1" x14ac:dyDescent="0.3">
      <c r="F30" s="14"/>
      <c r="H30" s="4">
        <v>29</v>
      </c>
      <c r="I30" s="4">
        <v>29</v>
      </c>
      <c r="J30" s="3">
        <f>_xlfn.F.INV.RT(K30,H30,I30)</f>
        <v>0.61732220141304195</v>
      </c>
      <c r="K30" s="4">
        <v>0.9</v>
      </c>
    </row>
    <row r="31" spans="1:11" ht="15.75" thickBot="1" x14ac:dyDescent="0.3">
      <c r="A31" s="5"/>
      <c r="B31" s="5"/>
      <c r="C31" s="5"/>
      <c r="D31" s="5"/>
      <c r="H31" s="4">
        <v>29</v>
      </c>
      <c r="I31" s="4">
        <v>29</v>
      </c>
      <c r="J31" s="4">
        <v>1</v>
      </c>
      <c r="K31" s="3">
        <f>_xlfn.F.DIST.RT(J31,H31,I31)</f>
        <v>0.5</v>
      </c>
    </row>
    <row r="32" spans="1:11" x14ac:dyDescent="0.25">
      <c r="D32" s="5"/>
    </row>
    <row r="33" spans="1:12" x14ac:dyDescent="0.25">
      <c r="D33" s="5"/>
    </row>
    <row r="34" spans="1:12" x14ac:dyDescent="0.25">
      <c r="D34" s="5"/>
    </row>
    <row r="35" spans="1:12" x14ac:dyDescent="0.25">
      <c r="D35" s="5"/>
    </row>
    <row r="36" spans="1:12" x14ac:dyDescent="0.25">
      <c r="D36" s="5"/>
    </row>
    <row r="37" spans="1:12" ht="15.75" thickBot="1" x14ac:dyDescent="0.3">
      <c r="A37" s="5" t="s">
        <v>9</v>
      </c>
      <c r="B37" s="5" t="s">
        <v>10</v>
      </c>
      <c r="C37" s="5" t="s">
        <v>11</v>
      </c>
      <c r="D37" s="15" t="s">
        <v>26</v>
      </c>
      <c r="F37" s="7" t="s">
        <v>12</v>
      </c>
      <c r="H37" s="5" t="s">
        <v>9</v>
      </c>
      <c r="I37" s="5" t="s">
        <v>10</v>
      </c>
      <c r="J37" s="5" t="s">
        <v>11</v>
      </c>
      <c r="K37" s="15" t="s">
        <v>24</v>
      </c>
      <c r="L37" s="7"/>
    </row>
    <row r="38" spans="1:12" ht="15.75" thickBot="1" x14ac:dyDescent="0.3">
      <c r="A38" s="4">
        <v>9</v>
      </c>
      <c r="B38" s="4">
        <v>400</v>
      </c>
      <c r="C38" s="4">
        <v>1.4999999999999999E-2</v>
      </c>
      <c r="D38" s="3">
        <f>_xlfn.BINOM.DIST(A38,B38,C38,TRUE)</f>
        <v>0.91763652330351719</v>
      </c>
      <c r="F38" s="10" t="s">
        <v>25</v>
      </c>
      <c r="H38" s="4">
        <v>10</v>
      </c>
      <c r="I38" s="4">
        <v>400</v>
      </c>
      <c r="J38" s="4">
        <v>1.4999999999999999E-2</v>
      </c>
      <c r="K38" s="3">
        <f>1-_xlfn.BINOM.DIST(H38-1,I38,J38,TRUE)</f>
        <v>8.2363476696482807E-2</v>
      </c>
    </row>
    <row r="39" spans="1:12" x14ac:dyDescent="0.25">
      <c r="D39" s="5"/>
      <c r="L39" s="5"/>
    </row>
    <row r="40" spans="1:12" ht="15.75" x14ac:dyDescent="0.25">
      <c r="A40" s="5"/>
      <c r="B40" s="6"/>
      <c r="C40" s="5"/>
      <c r="D40" s="5"/>
    </row>
    <row r="41" spans="1:12" x14ac:dyDescent="0.25">
      <c r="H41" s="2"/>
    </row>
    <row r="42" spans="1:12" ht="15.75" thickBot="1" x14ac:dyDescent="0.3">
      <c r="A42" t="s">
        <v>13</v>
      </c>
      <c r="B42" t="s">
        <v>14</v>
      </c>
      <c r="C42" t="s">
        <v>15</v>
      </c>
      <c r="D42" t="s">
        <v>1</v>
      </c>
      <c r="F42" s="14" t="s">
        <v>27</v>
      </c>
      <c r="H42" t="s">
        <v>13</v>
      </c>
      <c r="I42" t="s">
        <v>14</v>
      </c>
      <c r="J42" t="s">
        <v>15</v>
      </c>
      <c r="K42" t="s">
        <v>1</v>
      </c>
    </row>
    <row r="43" spans="1:12" ht="15.75" thickBot="1" x14ac:dyDescent="0.3">
      <c r="A43" s="4">
        <v>0</v>
      </c>
      <c r="B43" s="4">
        <v>1</v>
      </c>
      <c r="C43" s="1">
        <f>NORMINV(D43,A43,B43)</f>
        <v>-0.41246312944140484</v>
      </c>
      <c r="D43" s="4">
        <v>0.34</v>
      </c>
      <c r="F43" s="10" t="s">
        <v>28</v>
      </c>
      <c r="H43" s="4">
        <v>0</v>
      </c>
      <c r="I43" s="4">
        <v>1</v>
      </c>
      <c r="J43" s="1">
        <f>NORMINV(K43,H43,I43)*-1</f>
        <v>0.41246312944140484</v>
      </c>
      <c r="K43" s="4">
        <v>0.34</v>
      </c>
    </row>
    <row r="44" spans="1:12" ht="15.75" thickBot="1" x14ac:dyDescent="0.3">
      <c r="A44" s="4">
        <v>0</v>
      </c>
      <c r="B44" s="4">
        <v>1</v>
      </c>
      <c r="C44" s="4">
        <v>-1</v>
      </c>
      <c r="D44" s="3">
        <f>NORMDIST(C44,A44,B44,1)</f>
        <v>0.15865525393145699</v>
      </c>
      <c r="H44" s="4">
        <v>0</v>
      </c>
      <c r="I44" s="4">
        <v>1</v>
      </c>
      <c r="J44" s="4">
        <v>1</v>
      </c>
      <c r="K44" s="3">
        <f>1-NORMDIST(J44,H44,I44,1)</f>
        <v>0.15865525393145696</v>
      </c>
    </row>
    <row r="45" spans="1:12" x14ac:dyDescent="0.25">
      <c r="D45" s="5"/>
    </row>
    <row r="46" spans="1:12" x14ac:dyDescent="0.25">
      <c r="A46" s="5"/>
      <c r="B46" s="5"/>
      <c r="C46" s="5"/>
      <c r="D46" s="5"/>
    </row>
    <row r="49" spans="1:4" x14ac:dyDescent="0.25">
      <c r="D49" s="5"/>
    </row>
    <row r="50" spans="1:4" x14ac:dyDescent="0.25">
      <c r="D50" s="5"/>
    </row>
    <row r="51" spans="1:4" x14ac:dyDescent="0.25">
      <c r="D51" s="5"/>
    </row>
    <row r="55" spans="1:4" x14ac:dyDescent="0.25">
      <c r="A55" s="5"/>
      <c r="B55" s="5"/>
      <c r="C55" s="5"/>
      <c r="D55" s="5"/>
    </row>
  </sheetData>
  <mergeCells count="4">
    <mergeCell ref="H3:J3"/>
    <mergeCell ref="H7:I7"/>
    <mergeCell ref="C7:D7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Woow</dc:creator>
  <cp:lastModifiedBy>Woooow</cp:lastModifiedBy>
  <dcterms:created xsi:type="dcterms:W3CDTF">2013-02-27T11:52:02Z</dcterms:created>
  <dcterms:modified xsi:type="dcterms:W3CDTF">2013-11-03T20:49:39Z</dcterms:modified>
</cp:coreProperties>
</file>